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gyfs01\DATA\Data\Finance\Investor Relations\4ExternalCommunications\Website\2020 Website Revamp - IR Pages\Documents\Financials\"/>
    </mc:Choice>
  </mc:AlternateContent>
  <xr:revisionPtr revIDLastSave="0" documentId="8_{A2C5D203-16B7-42FF-A06D-AF9A1F3AE1E0}" xr6:coauthVersionLast="36" xr6:coauthVersionMax="36" xr10:uidLastSave="{00000000-0000-0000-0000-000000000000}"/>
  <bookViews>
    <workbookView xWindow="0" yWindow="48" windowWidth="22998" windowHeight="11028" xr2:uid="{00000000-000D-0000-FFFF-FFFF00000000}"/>
  </bookViews>
  <sheets>
    <sheet name="Sheet1" sheetId="1" r:id="rId1"/>
  </sheets>
  <definedNames>
    <definedName name="_xlnm.Print_Area" localSheetId="0">Sheet1!$A$1:$J$37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1" i="1" l="1"/>
  <c r="E31" i="1" l="1"/>
  <c r="D31" i="1"/>
  <c r="C31" i="1"/>
  <c r="B31" i="1"/>
  <c r="J31" i="1"/>
  <c r="C15" i="1"/>
  <c r="B15" i="1"/>
  <c r="D15" i="1"/>
  <c r="I21" i="1"/>
  <c r="H21" i="1"/>
  <c r="B21" i="1"/>
  <c r="C32" i="1"/>
  <c r="I31" i="1" l="1"/>
  <c r="H31" i="1"/>
  <c r="G31" i="1"/>
</calcChain>
</file>

<file path=xl/sharedStrings.xml><?xml version="1.0" encoding="utf-8"?>
<sst xmlns="http://schemas.openxmlformats.org/spreadsheetml/2006/main" count="36" uniqueCount="31">
  <si>
    <t>Supplementary Data Summary</t>
  </si>
  <si>
    <t>Gathering and Processing</t>
  </si>
  <si>
    <t>Gross Processing Throughput (mmcf/d)</t>
  </si>
  <si>
    <t>*Reprocessed Volume Included Above (mmcf/d)</t>
  </si>
  <si>
    <t>Net Processing Throughput (mmcf/d)</t>
  </si>
  <si>
    <t>NGL Infrastructure</t>
  </si>
  <si>
    <t>Operating Margin - NGL Infrastructure ($MM)</t>
  </si>
  <si>
    <t>Marketing</t>
  </si>
  <si>
    <t>Operating Margin - Marketing ($MM)</t>
  </si>
  <si>
    <t>Production</t>
  </si>
  <si>
    <t>Corporate</t>
  </si>
  <si>
    <t>Maintenance Capital ($MM)</t>
  </si>
  <si>
    <t>Growth Capital ($MM)</t>
  </si>
  <si>
    <t>Acquisitions ($MM)</t>
  </si>
  <si>
    <t>Q1</t>
  </si>
  <si>
    <t>Q2</t>
  </si>
  <si>
    <t>Q3</t>
  </si>
  <si>
    <t>Keyera Corp.</t>
  </si>
  <si>
    <t>Operating Margin - Production ($MM)</t>
  </si>
  <si>
    <t>Q4</t>
  </si>
  <si>
    <t>Gross Processing Throughput (mbbl/d)</t>
  </si>
  <si>
    <t>Net Processing Throughput (mbbl/d)</t>
  </si>
  <si>
    <t>Sales Volume (mbbl/d)</t>
  </si>
  <si>
    <t>Revenue ($MM)</t>
  </si>
  <si>
    <t>Expenses ($MM)</t>
  </si>
  <si>
    <t>Operating Margin - G&amp;P ($MM)</t>
  </si>
  <si>
    <t>*Unrealized Gain/(Loss) included in G&amp;P Operating Margin ($MM)</t>
  </si>
  <si>
    <t>*Unrealized Gain/(Loss) included in NGL Infrastructure Operating Margin ($MM)</t>
  </si>
  <si>
    <t>*Unrealized Gain/(Loss) included in Marketing Operating Margin ($MM)</t>
  </si>
  <si>
    <t>*Unrealized Gain/(Loss) included in Production Operating Margin ($MM)</t>
  </si>
  <si>
    <t>2015 - 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</si>
</sst>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8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7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2" xfId="0" applyFont="1" applyFill="1" applyBorder="1" applyAlignment="1">
      <alignment horizontal="center"/>
    </xf>
    <xf numFmtId="0" fontId="5" fillId="0" borderId="0" xfId="0" applyFont="1"/>
    <xf numFmtId="0" fontId="5" fillId="0" borderId="6" xfId="0" applyFont="1" applyBorder="1"/>
    <xf numFmtId="0" fontId="5" fillId="0" borderId="8" xfId="0" applyFont="1" applyBorder="1"/>
    <xf numFmtId="0" fontId="6" fillId="0" borderId="0" xfId="0" applyFont="1"/>
    <xf numFmtId="0" fontId="5" fillId="0" borderId="0" xfId="0" applyFont="1" applyAlignment="1">
      <alignment horizontal="left" indent="1"/>
    </xf>
    <xf numFmtId="0" fontId="5" fillId="0" borderId="0" xfId="0" applyFont="1" applyBorder="1" applyAlignment="1">
      <alignment horizontal="left" indent="1"/>
    </xf>
    <xf numFmtId="0" fontId="5" fillId="0" borderId="1" xfId="0" applyFont="1" applyFill="1" applyBorder="1" applyAlignment="1">
      <alignment horizontal="left" indent="1"/>
    </xf>
    <xf numFmtId="0" fontId="5" fillId="0" borderId="1" xfId="0" applyFont="1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3" fillId="0" borderId="0" xfId="0" applyFont="1" applyAlignment="1">
      <alignment horizontal="left" indent="1"/>
    </xf>
    <xf numFmtId="164" fontId="5" fillId="0" borderId="0" xfId="0" applyNumberFormat="1" applyFont="1"/>
    <xf numFmtId="0" fontId="5" fillId="0" borderId="3" xfId="0" applyFont="1" applyBorder="1"/>
    <xf numFmtId="0" fontId="5" fillId="0" borderId="8" xfId="0" applyFont="1" applyFill="1" applyBorder="1"/>
    <xf numFmtId="165" fontId="5" fillId="0" borderId="3" xfId="1" applyNumberFormat="1" applyFont="1" applyFill="1" applyBorder="1"/>
    <xf numFmtId="165" fontId="5" fillId="0" borderId="3" xfId="1" applyNumberFormat="1" applyFont="1" applyBorder="1"/>
    <xf numFmtId="165" fontId="5" fillId="0" borderId="2" xfId="1" applyNumberFormat="1" applyFont="1" applyFill="1" applyBorder="1"/>
    <xf numFmtId="165" fontId="5" fillId="0" borderId="2" xfId="1" applyNumberFormat="1" applyFont="1" applyBorder="1"/>
    <xf numFmtId="165" fontId="5" fillId="0" borderId="4" xfId="1" applyNumberFormat="1" applyFont="1" applyFill="1" applyBorder="1"/>
    <xf numFmtId="165" fontId="5" fillId="0" borderId="4" xfId="1" applyNumberFormat="1" applyFont="1" applyBorder="1"/>
    <xf numFmtId="165" fontId="5" fillId="0" borderId="6" xfId="1" applyNumberFormat="1" applyFont="1" applyBorder="1"/>
    <xf numFmtId="165" fontId="5" fillId="0" borderId="1" xfId="1" applyNumberFormat="1" applyFont="1" applyBorder="1"/>
    <xf numFmtId="165" fontId="5" fillId="0" borderId="6" xfId="1" applyNumberFormat="1" applyFont="1" applyFill="1" applyBorder="1"/>
    <xf numFmtId="165" fontId="5" fillId="0" borderId="1" xfId="1" applyNumberFormat="1" applyFont="1" applyFill="1" applyBorder="1"/>
    <xf numFmtId="165" fontId="5" fillId="0" borderId="7" xfId="1" applyNumberFormat="1" applyFont="1" applyBorder="1"/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</cellXfs>
  <cellStyles count="7">
    <cellStyle name="Comma" xfId="1" builtinId="3"/>
    <cellStyle name="Comma 2" xfId="3" xr:uid="{00000000-0005-0000-0000-000001000000}"/>
    <cellStyle name="Currency 2" xfId="4" xr:uid="{00000000-0005-0000-0000-000002000000}"/>
    <cellStyle name="Normal" xfId="0" builtinId="0"/>
    <cellStyle name="Normal 2" xfId="6" xr:uid="{00000000-0005-0000-0000-000004000000}"/>
    <cellStyle name="Normal 3" xfId="2" xr:uid="{00000000-0005-0000-0000-000005000000}"/>
    <cellStyle name="Percent 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37"/>
  <sheetViews>
    <sheetView tabSelected="1" zoomScaleNormal="100" workbookViewId="0">
      <selection activeCell="B2" sqref="B2"/>
    </sheetView>
  </sheetViews>
  <sheetFormatPr defaultColWidth="8.68359375" defaultRowHeight="14.4" x14ac:dyDescent="0.55000000000000004"/>
  <cols>
    <col min="1" max="1" width="71.578125" style="4" customWidth="1"/>
    <col min="2" max="5" width="9.578125" style="4" customWidth="1"/>
    <col min="6" max="6" width="2.68359375" customWidth="1"/>
    <col min="7" max="10" width="9.578125" style="4" customWidth="1"/>
    <col min="11" max="16384" width="8.68359375" style="4"/>
  </cols>
  <sheetData>
    <row r="2" spans="1:14" ht="17.7" x14ac:dyDescent="0.6">
      <c r="A2" s="1" t="s">
        <v>17</v>
      </c>
      <c r="B2" s="1"/>
      <c r="C2" s="1"/>
      <c r="D2" s="1"/>
      <c r="E2" s="1"/>
    </row>
    <row r="3" spans="1:14" ht="17.7" x14ac:dyDescent="0.6">
      <c r="A3" s="1" t="s">
        <v>0</v>
      </c>
      <c r="B3" s="1"/>
      <c r="C3" s="1"/>
      <c r="D3" s="1"/>
      <c r="E3" s="1"/>
    </row>
    <row r="4" spans="1:14" ht="17.7" x14ac:dyDescent="0.6">
      <c r="A4" s="1" t="s">
        <v>30</v>
      </c>
      <c r="B4" s="1"/>
      <c r="C4" s="1"/>
      <c r="D4" s="1"/>
      <c r="E4" s="1"/>
    </row>
    <row r="5" spans="1:14" x14ac:dyDescent="0.55000000000000004">
      <c r="A5" s="2"/>
      <c r="B5" s="2"/>
      <c r="C5" s="2"/>
      <c r="D5" s="2"/>
      <c r="E5" s="2"/>
    </row>
    <row r="6" spans="1:14" ht="14.7" thickBot="1" x14ac:dyDescent="0.6">
      <c r="A6" s="2"/>
      <c r="B6" s="29">
        <v>2015</v>
      </c>
      <c r="C6" s="29"/>
      <c r="D6" s="29"/>
      <c r="E6" s="29"/>
      <c r="G6" s="28">
        <v>2014</v>
      </c>
      <c r="H6" s="28"/>
      <c r="I6" s="28"/>
      <c r="J6" s="28"/>
    </row>
    <row r="7" spans="1:14" ht="14.7" thickBot="1" x14ac:dyDescent="0.6">
      <c r="B7" s="3" t="s">
        <v>14</v>
      </c>
      <c r="C7" s="3" t="s">
        <v>15</v>
      </c>
      <c r="D7" s="3" t="s">
        <v>16</v>
      </c>
      <c r="E7" s="3" t="s">
        <v>19</v>
      </c>
      <c r="G7" s="3" t="s">
        <v>14</v>
      </c>
      <c r="H7" s="3" t="s">
        <v>15</v>
      </c>
      <c r="I7" s="3" t="s">
        <v>16</v>
      </c>
      <c r="J7" s="3" t="s">
        <v>19</v>
      </c>
    </row>
    <row r="8" spans="1:14" ht="15.3" x14ac:dyDescent="0.55000000000000004">
      <c r="A8" s="7" t="s">
        <v>1</v>
      </c>
      <c r="B8" s="15"/>
      <c r="C8" s="16"/>
      <c r="D8" s="6"/>
      <c r="E8" s="6"/>
      <c r="G8" s="5"/>
      <c r="H8" s="6"/>
      <c r="I8" s="6"/>
      <c r="J8" s="6"/>
    </row>
    <row r="9" spans="1:14" x14ac:dyDescent="0.55000000000000004">
      <c r="A9" s="8" t="s">
        <v>2</v>
      </c>
      <c r="B9" s="17">
        <v>1528.4</v>
      </c>
      <c r="C9" s="17">
        <v>1436</v>
      </c>
      <c r="D9" s="18">
        <v>1475.8999999999996</v>
      </c>
      <c r="E9" s="18">
        <v>1540.7</v>
      </c>
      <c r="G9" s="23">
        <v>1355</v>
      </c>
      <c r="H9" s="18">
        <v>1358</v>
      </c>
      <c r="I9" s="18">
        <v>1417</v>
      </c>
      <c r="J9" s="18">
        <v>1562.3</v>
      </c>
    </row>
    <row r="10" spans="1:14" x14ac:dyDescent="0.55000000000000004">
      <c r="A10" s="8" t="s">
        <v>3</v>
      </c>
      <c r="B10" s="17">
        <v>10.3</v>
      </c>
      <c r="C10" s="17">
        <v>0.3</v>
      </c>
      <c r="D10" s="17">
        <v>2.2000000000000002</v>
      </c>
      <c r="E10" s="17">
        <v>0</v>
      </c>
      <c r="G10" s="23">
        <v>43</v>
      </c>
      <c r="H10" s="18">
        <v>35</v>
      </c>
      <c r="I10" s="18">
        <v>37</v>
      </c>
      <c r="J10" s="17">
        <v>27.409513993339733</v>
      </c>
    </row>
    <row r="11" spans="1:14" x14ac:dyDescent="0.55000000000000004">
      <c r="A11" s="8"/>
      <c r="B11" s="17"/>
      <c r="C11" s="17"/>
      <c r="D11" s="18"/>
      <c r="E11" s="18"/>
      <c r="G11" s="23"/>
      <c r="H11" s="18"/>
      <c r="I11" s="18"/>
      <c r="J11" s="18"/>
    </row>
    <row r="12" spans="1:14" x14ac:dyDescent="0.55000000000000004">
      <c r="A12" s="8" t="s">
        <v>4</v>
      </c>
      <c r="B12" s="17">
        <v>1229.8</v>
      </c>
      <c r="C12" s="17">
        <v>1098</v>
      </c>
      <c r="D12" s="18">
        <v>1121.2</v>
      </c>
      <c r="E12" s="18">
        <v>1173.5</v>
      </c>
      <c r="G12" s="23">
        <v>1112</v>
      </c>
      <c r="H12" s="18">
        <v>1113</v>
      </c>
      <c r="I12" s="18">
        <v>1200</v>
      </c>
      <c r="J12" s="18">
        <v>1291.5000000000002</v>
      </c>
      <c r="L12" s="14"/>
      <c r="M12" s="14"/>
      <c r="N12" s="14"/>
    </row>
    <row r="13" spans="1:14" ht="14.7" thickBot="1" x14ac:dyDescent="0.6">
      <c r="A13" s="9" t="s">
        <v>3</v>
      </c>
      <c r="B13" s="17">
        <v>10.3</v>
      </c>
      <c r="C13" s="17">
        <v>0.3</v>
      </c>
      <c r="D13" s="17">
        <v>2.1779999999999999</v>
      </c>
      <c r="E13" s="17">
        <v>0</v>
      </c>
      <c r="G13" s="23">
        <v>41</v>
      </c>
      <c r="H13" s="18">
        <v>34</v>
      </c>
      <c r="I13" s="18">
        <v>37</v>
      </c>
      <c r="J13" s="17">
        <v>27.409513993339733</v>
      </c>
    </row>
    <row r="14" spans="1:14" ht="14.7" thickBot="1" x14ac:dyDescent="0.6">
      <c r="A14" s="10" t="s">
        <v>25</v>
      </c>
      <c r="B14" s="19">
        <v>60.146999999999998</v>
      </c>
      <c r="C14" s="19">
        <v>56.146999999999998</v>
      </c>
      <c r="D14" s="19">
        <v>69</v>
      </c>
      <c r="E14" s="20">
        <v>73.563999999999993</v>
      </c>
      <c r="G14" s="24">
        <v>48</v>
      </c>
      <c r="H14" s="20">
        <v>64</v>
      </c>
      <c r="I14" s="20">
        <v>54</v>
      </c>
      <c r="J14" s="20">
        <v>52.079000000000001</v>
      </c>
    </row>
    <row r="15" spans="1:14" x14ac:dyDescent="0.55000000000000004">
      <c r="A15" s="8" t="s">
        <v>26</v>
      </c>
      <c r="B15" s="17">
        <f>-0.057084</f>
        <v>-5.7084000000000003E-2</v>
      </c>
      <c r="C15" s="17">
        <f>0.1</f>
        <v>0.1</v>
      </c>
      <c r="D15" s="17">
        <f>-0.071</f>
        <v>-7.0999999999999994E-2</v>
      </c>
      <c r="E15" s="17">
        <v>0</v>
      </c>
      <c r="G15" s="25">
        <v>0</v>
      </c>
      <c r="H15" s="17">
        <v>0</v>
      </c>
      <c r="I15" s="17">
        <v>0</v>
      </c>
      <c r="J15" s="17">
        <v>0</v>
      </c>
    </row>
    <row r="16" spans="1:14" x14ac:dyDescent="0.55000000000000004">
      <c r="B16" s="17"/>
      <c r="C16" s="17"/>
      <c r="D16" s="17"/>
      <c r="E16" s="18"/>
      <c r="G16" s="23"/>
      <c r="H16" s="18"/>
      <c r="I16" s="18"/>
      <c r="J16" s="18"/>
    </row>
    <row r="17" spans="1:10" ht="15.3" x14ac:dyDescent="0.55000000000000004">
      <c r="A17" s="7" t="s">
        <v>5</v>
      </c>
      <c r="B17" s="17"/>
      <c r="C17" s="17"/>
      <c r="D17" s="17"/>
      <c r="E17" s="17"/>
      <c r="G17" s="25"/>
      <c r="H17" s="17"/>
      <c r="I17" s="17"/>
      <c r="J17" s="17"/>
    </row>
    <row r="18" spans="1:10" x14ac:dyDescent="0.55000000000000004">
      <c r="A18" s="8" t="s">
        <v>20</v>
      </c>
      <c r="B18" s="17">
        <v>128.4</v>
      </c>
      <c r="C18" s="17">
        <v>116</v>
      </c>
      <c r="D18" s="17">
        <v>123.42880641739131</v>
      </c>
      <c r="E18" s="17">
        <v>137.4</v>
      </c>
      <c r="G18" s="25">
        <v>122</v>
      </c>
      <c r="H18" s="17">
        <v>118</v>
      </c>
      <c r="I18" s="17">
        <v>109</v>
      </c>
      <c r="J18" s="17">
        <v>114.20823320869566</v>
      </c>
    </row>
    <row r="19" spans="1:10" ht="14.7" thickBot="1" x14ac:dyDescent="0.6">
      <c r="A19" s="8" t="s">
        <v>21</v>
      </c>
      <c r="B19" s="17">
        <v>35.6</v>
      </c>
      <c r="C19" s="17">
        <v>32</v>
      </c>
      <c r="D19" s="17">
        <v>34.10412865869565</v>
      </c>
      <c r="E19" s="17">
        <v>41</v>
      </c>
      <c r="G19" s="25">
        <v>38</v>
      </c>
      <c r="H19" s="17">
        <v>29</v>
      </c>
      <c r="I19" s="17">
        <v>27</v>
      </c>
      <c r="J19" s="17">
        <v>34.318726163043479</v>
      </c>
    </row>
    <row r="20" spans="1:10" ht="14.7" thickBot="1" x14ac:dyDescent="0.6">
      <c r="A20" s="11" t="s">
        <v>6</v>
      </c>
      <c r="B20" s="19">
        <v>53.572000000000003</v>
      </c>
      <c r="C20" s="19">
        <v>54.869</v>
      </c>
      <c r="D20" s="19">
        <v>56</v>
      </c>
      <c r="E20" s="19">
        <v>55.886000000000003</v>
      </c>
      <c r="G20" s="26">
        <v>39</v>
      </c>
      <c r="H20" s="19">
        <v>49</v>
      </c>
      <c r="I20" s="19">
        <v>46</v>
      </c>
      <c r="J20" s="19">
        <v>54.98</v>
      </c>
    </row>
    <row r="21" spans="1:10" x14ac:dyDescent="0.55000000000000004">
      <c r="A21" s="8" t="s">
        <v>27</v>
      </c>
      <c r="B21" s="17">
        <f>0.486</f>
        <v>0.48599999999999999</v>
      </c>
      <c r="C21" s="17">
        <v>2.8330000000000002</v>
      </c>
      <c r="D21" s="17">
        <v>-1.853</v>
      </c>
      <c r="E21" s="17">
        <v>0</v>
      </c>
      <c r="G21" s="25">
        <f>ROUND(0.042,0)</f>
        <v>0</v>
      </c>
      <c r="H21" s="17">
        <f>0.324</f>
        <v>0.32400000000000001</v>
      </c>
      <c r="I21" s="17">
        <f>-0.191</f>
        <v>-0.191</v>
      </c>
      <c r="J21" s="17">
        <v>-0.80955900000000003</v>
      </c>
    </row>
    <row r="22" spans="1:10" x14ac:dyDescent="0.55000000000000004">
      <c r="B22" s="17"/>
      <c r="C22" s="17"/>
      <c r="D22" s="17"/>
      <c r="E22" s="17"/>
      <c r="G22" s="25"/>
      <c r="H22" s="17"/>
      <c r="I22" s="17"/>
      <c r="J22" s="17"/>
    </row>
    <row r="23" spans="1:10" ht="15.3" x14ac:dyDescent="0.55000000000000004">
      <c r="A23" s="7" t="s">
        <v>7</v>
      </c>
      <c r="B23" s="17"/>
      <c r="C23" s="17"/>
      <c r="D23" s="17"/>
      <c r="E23" s="17"/>
      <c r="G23" s="25"/>
      <c r="H23" s="17"/>
      <c r="I23" s="17"/>
      <c r="J23" s="17"/>
    </row>
    <row r="24" spans="1:10" ht="14.7" thickBot="1" x14ac:dyDescent="0.6">
      <c r="A24" s="8" t="s">
        <v>22</v>
      </c>
      <c r="B24" s="17">
        <v>119.3</v>
      </c>
      <c r="C24" s="17">
        <v>101.3</v>
      </c>
      <c r="D24" s="17">
        <v>103.1</v>
      </c>
      <c r="E24" s="17">
        <v>118.3</v>
      </c>
      <c r="G24" s="25">
        <v>99</v>
      </c>
      <c r="H24" s="17">
        <v>83</v>
      </c>
      <c r="I24" s="17">
        <v>85</v>
      </c>
      <c r="J24" s="17">
        <v>112.1</v>
      </c>
    </row>
    <row r="25" spans="1:10" ht="14.7" thickBot="1" x14ac:dyDescent="0.6">
      <c r="A25" s="12" t="s">
        <v>8</v>
      </c>
      <c r="B25" s="19">
        <v>36.225999999999999</v>
      </c>
      <c r="C25" s="19">
        <v>53.482999999999997</v>
      </c>
      <c r="D25" s="19">
        <v>99</v>
      </c>
      <c r="E25" s="19">
        <v>54.731000000000002</v>
      </c>
      <c r="G25" s="26">
        <v>37</v>
      </c>
      <c r="H25" s="19">
        <v>53</v>
      </c>
      <c r="I25" s="19">
        <v>80</v>
      </c>
      <c r="J25" s="19">
        <v>67.77</v>
      </c>
    </row>
    <row r="26" spans="1:10" x14ac:dyDescent="0.55000000000000004">
      <c r="A26" s="8" t="s">
        <v>28</v>
      </c>
      <c r="B26" s="17">
        <v>-53.298999999999999</v>
      </c>
      <c r="C26" s="17">
        <v>-6.2060000000000004</v>
      </c>
      <c r="D26" s="17">
        <v>26.161999999999999</v>
      </c>
      <c r="E26" s="17">
        <v>-10.552</v>
      </c>
      <c r="G26" s="25">
        <v>2</v>
      </c>
      <c r="H26" s="17">
        <v>2</v>
      </c>
      <c r="I26" s="17">
        <v>12</v>
      </c>
      <c r="J26" s="17">
        <v>41.42</v>
      </c>
    </row>
    <row r="27" spans="1:10" x14ac:dyDescent="0.55000000000000004">
      <c r="B27" s="17"/>
      <c r="C27" s="17"/>
      <c r="D27" s="17"/>
      <c r="E27" s="17"/>
      <c r="G27" s="25"/>
      <c r="H27" s="17"/>
      <c r="I27" s="17"/>
      <c r="J27" s="17"/>
    </row>
    <row r="28" spans="1:10" ht="15.3" x14ac:dyDescent="0.55000000000000004">
      <c r="A28" s="7" t="s">
        <v>9</v>
      </c>
      <c r="B28" s="17"/>
      <c r="C28" s="17"/>
      <c r="D28" s="17"/>
      <c r="E28" s="17"/>
      <c r="G28" s="25"/>
      <c r="H28" s="17"/>
      <c r="I28" s="17"/>
      <c r="J28" s="17"/>
    </row>
    <row r="29" spans="1:10" x14ac:dyDescent="0.55000000000000004">
      <c r="A29" s="13" t="s">
        <v>23</v>
      </c>
      <c r="B29" s="17">
        <v>9.6999999999999993</v>
      </c>
      <c r="C29" s="17">
        <v>10.723000000000001</v>
      </c>
      <c r="D29" s="17">
        <v>10.6</v>
      </c>
      <c r="E29" s="17">
        <v>9.141</v>
      </c>
      <c r="G29" s="25">
        <v>4</v>
      </c>
      <c r="H29" s="17">
        <v>9</v>
      </c>
      <c r="I29" s="17">
        <v>18</v>
      </c>
      <c r="J29" s="17">
        <v>16.46</v>
      </c>
    </row>
    <row r="30" spans="1:10" ht="14.7" thickBot="1" x14ac:dyDescent="0.6">
      <c r="A30" s="13" t="s">
        <v>24</v>
      </c>
      <c r="B30" s="17">
        <v>-5.7</v>
      </c>
      <c r="C30" s="17">
        <v>-4.032</v>
      </c>
      <c r="D30" s="17">
        <v>-6.2</v>
      </c>
      <c r="E30" s="17">
        <v>-4.7</v>
      </c>
      <c r="G30" s="25">
        <v>-1</v>
      </c>
      <c r="H30" s="17">
        <v>-9</v>
      </c>
      <c r="I30" s="17">
        <v>-7</v>
      </c>
      <c r="J30" s="17">
        <v>-3.63</v>
      </c>
    </row>
    <row r="31" spans="1:10" ht="14.7" thickBot="1" x14ac:dyDescent="0.6">
      <c r="A31" s="12" t="s">
        <v>18</v>
      </c>
      <c r="B31" s="19">
        <f>SUM(B29:B30)</f>
        <v>3.9999999999999991</v>
      </c>
      <c r="C31" s="19">
        <f>SUM(C29:C30)</f>
        <v>6.6910000000000007</v>
      </c>
      <c r="D31" s="19">
        <f>SUM(D29:D30)</f>
        <v>4.3999999999999995</v>
      </c>
      <c r="E31" s="19">
        <f>SUM(E29:E30)</f>
        <v>4.4409999999999998</v>
      </c>
      <c r="G31" s="26">
        <f>SUM(G29:G30)</f>
        <v>3</v>
      </c>
      <c r="H31" s="26">
        <f t="shared" ref="H31:J31" si="0">SUM(H29:H30)</f>
        <v>0</v>
      </c>
      <c r="I31" s="19">
        <f t="shared" si="0"/>
        <v>11</v>
      </c>
      <c r="J31" s="19">
        <f t="shared" si="0"/>
        <v>12.830000000000002</v>
      </c>
    </row>
    <row r="32" spans="1:10" x14ac:dyDescent="0.55000000000000004">
      <c r="A32" s="8" t="s">
        <v>29</v>
      </c>
      <c r="B32" s="17">
        <v>-1.3169999999999999</v>
      </c>
      <c r="C32" s="17">
        <f>ROUND(0.02,0)</f>
        <v>0</v>
      </c>
      <c r="D32" s="17">
        <v>0.81200000000000006</v>
      </c>
      <c r="E32" s="17">
        <v>-0.71899999999999997</v>
      </c>
      <c r="G32" s="25">
        <v>0</v>
      </c>
      <c r="H32" s="17">
        <v>0</v>
      </c>
      <c r="I32" s="17">
        <v>-0.183</v>
      </c>
      <c r="J32" s="17">
        <v>2.4477150000000001</v>
      </c>
    </row>
    <row r="33" spans="1:10" x14ac:dyDescent="0.55000000000000004">
      <c r="B33" s="17"/>
      <c r="C33" s="17"/>
      <c r="D33" s="17"/>
      <c r="E33" s="17"/>
      <c r="G33" s="25"/>
      <c r="H33" s="17"/>
      <c r="I33" s="17"/>
      <c r="J33" s="17"/>
    </row>
    <row r="34" spans="1:10" ht="15.3" x14ac:dyDescent="0.55000000000000004">
      <c r="A34" s="7" t="s">
        <v>10</v>
      </c>
      <c r="B34" s="18"/>
      <c r="C34" s="17"/>
      <c r="D34" s="18"/>
      <c r="E34" s="18"/>
      <c r="G34" s="23"/>
      <c r="H34" s="18"/>
      <c r="I34" s="18"/>
      <c r="J34" s="18"/>
    </row>
    <row r="35" spans="1:10" x14ac:dyDescent="0.55000000000000004">
      <c r="A35" s="8" t="s">
        <v>11</v>
      </c>
      <c r="B35" s="17">
        <v>4.3040000000000003</v>
      </c>
      <c r="C35" s="17">
        <v>38.753999999999998</v>
      </c>
      <c r="D35" s="18">
        <v>15.669</v>
      </c>
      <c r="E35" s="18">
        <v>6.1029999999999998</v>
      </c>
      <c r="G35" s="23">
        <v>3</v>
      </c>
      <c r="H35" s="18">
        <v>40</v>
      </c>
      <c r="I35" s="18">
        <v>6</v>
      </c>
      <c r="J35" s="18">
        <v>3.516</v>
      </c>
    </row>
    <row r="36" spans="1:10" x14ac:dyDescent="0.55000000000000004">
      <c r="A36" s="8" t="s">
        <v>12</v>
      </c>
      <c r="B36" s="17">
        <v>209.929</v>
      </c>
      <c r="C36" s="18">
        <v>168.60499999999999</v>
      </c>
      <c r="D36" s="18">
        <v>133.804</v>
      </c>
      <c r="E36" s="18">
        <v>129.089</v>
      </c>
      <c r="G36" s="23">
        <v>199</v>
      </c>
      <c r="H36" s="18">
        <v>157</v>
      </c>
      <c r="I36" s="18">
        <v>166</v>
      </c>
      <c r="J36" s="18">
        <v>213.01900000000001</v>
      </c>
    </row>
    <row r="37" spans="1:10" ht="14.7" thickBot="1" x14ac:dyDescent="0.6">
      <c r="A37" s="8" t="s">
        <v>13</v>
      </c>
      <c r="B37" s="21">
        <v>2.8149999999999999</v>
      </c>
      <c r="C37" s="22">
        <v>13.592000000000001</v>
      </c>
      <c r="D37" s="22">
        <v>1.288</v>
      </c>
      <c r="E37" s="22">
        <v>6.9489999999999998</v>
      </c>
      <c r="G37" s="27">
        <v>6</v>
      </c>
      <c r="H37" s="22">
        <v>114</v>
      </c>
      <c r="I37" s="22">
        <v>9</v>
      </c>
      <c r="J37" s="22">
        <v>92.849000000000004</v>
      </c>
    </row>
  </sheetData>
  <mergeCells count="2">
    <mergeCell ref="G6:J6"/>
    <mergeCell ref="B6:E6"/>
  </mergeCells>
  <printOptions horizontalCentered="1"/>
  <pageMargins left="0.5" right="0.5" top="0.75" bottom="0.75" header="0.3" footer="0.3"/>
  <pageSetup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Keyera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Puddell</dc:creator>
  <cp:lastModifiedBy>Beata Graham</cp:lastModifiedBy>
  <cp:lastPrinted>2017-02-15T16:34:27Z</cp:lastPrinted>
  <dcterms:created xsi:type="dcterms:W3CDTF">2014-08-06T15:16:11Z</dcterms:created>
  <dcterms:modified xsi:type="dcterms:W3CDTF">2021-01-20T18:17:10Z</dcterms:modified>
</cp:coreProperties>
</file>